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0" yWindow="0" windowWidth="19200" windowHeight="11610"/>
  </bookViews>
  <sheets>
    <sheet name="ITG I-XII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3" i="1" s="1"/>
  <c r="F70" i="1"/>
  <c r="E60" i="1"/>
  <c r="E69" i="1" s="1"/>
  <c r="E47" i="1"/>
  <c r="F41" i="1"/>
  <c r="F52" i="1" s="1"/>
  <c r="E41" i="1"/>
  <c r="F38" i="1"/>
  <c r="E28" i="1"/>
  <c r="E22" i="1"/>
  <c r="E52" i="1" l="1"/>
  <c r="E70" i="1"/>
  <c r="E71" i="1"/>
  <c r="E38" i="1"/>
  <c r="E72" i="1" l="1"/>
  <c r="E77" i="1" s="1"/>
</calcChain>
</file>

<file path=xl/sharedStrings.xml><?xml version="1.0" encoding="utf-8"?>
<sst xmlns="http://schemas.openxmlformats.org/spreadsheetml/2006/main" count="209" uniqueCount="137">
  <si>
    <t>ИЗВЕШТАЈ О ТОКОВИМА ГОТОВИНЕ</t>
  </si>
  <si>
    <t>у периоду од  01.01.  до 31.12.2016. године</t>
  </si>
  <si>
    <t>(у хиљадама динара)</t>
  </si>
  <si>
    <t>Позиција</t>
  </si>
  <si>
    <t>АОП</t>
  </si>
  <si>
    <t>Износ</t>
  </si>
  <si>
    <t>01.01.-31.12. текуће године</t>
  </si>
  <si>
    <t>01.01.-31.12. претходне године</t>
  </si>
  <si>
    <t>А.</t>
  </si>
  <si>
    <t>ТОКОВИ ГОТОВИНЕ ИЗ ПОСЛОВНИХ АКТИВНОСТИ</t>
  </si>
  <si>
    <t xml:space="preserve">  </t>
  </si>
  <si>
    <t>I</t>
  </si>
  <si>
    <t>Приливи готовине из пословних активности (од 1 до 5)</t>
  </si>
  <si>
    <t>3001</t>
  </si>
  <si>
    <t>1. Премије осигурања и саосигурања и примљени аванси</t>
  </si>
  <si>
    <t>3002</t>
  </si>
  <si>
    <t>2. Премије реосигурања и ретроцесија</t>
  </si>
  <si>
    <t>3003</t>
  </si>
  <si>
    <t>3. Приливи од учешћа у накнади штета</t>
  </si>
  <si>
    <t>3004</t>
  </si>
  <si>
    <t>4. Примљене камате из пословних активности</t>
  </si>
  <si>
    <t>3005</t>
  </si>
  <si>
    <t>5. Остали приливи из редовног пословања</t>
  </si>
  <si>
    <t>3006</t>
  </si>
  <si>
    <t>II</t>
  </si>
  <si>
    <t>Одливи готовине из пословних активности (од 1 до 9)</t>
  </si>
  <si>
    <t>3007</t>
  </si>
  <si>
    <t>1. Накнаде штета и уговорених износа из осигурања, удели у штетама из саосигурања и дати аванси</t>
  </si>
  <si>
    <t>3008</t>
  </si>
  <si>
    <t>2. Накнаде штета и удели у штетама из реосигурања и ретроцесија</t>
  </si>
  <si>
    <t>3009</t>
  </si>
  <si>
    <t>3. Премије саосигурања, реосигурања и ретроцесија</t>
  </si>
  <si>
    <t>3010</t>
  </si>
  <si>
    <t>4. Зараде, накнаде зарада и остали лични расходи</t>
  </si>
  <si>
    <t>3011</t>
  </si>
  <si>
    <t>5. Остали трошкови спровођења осигурања</t>
  </si>
  <si>
    <t>3012</t>
  </si>
  <si>
    <t>6. Плаћене камате</t>
  </si>
  <si>
    <t>3013</t>
  </si>
  <si>
    <t>7. Порез на добитак</t>
  </si>
  <si>
    <t>3014</t>
  </si>
  <si>
    <t>8. Одливи по основу осталих јавних прихода</t>
  </si>
  <si>
    <t>3015</t>
  </si>
  <si>
    <t>9. Остали одливи готовине из редовног пословања</t>
  </si>
  <si>
    <t>3016</t>
  </si>
  <si>
    <t>III</t>
  </si>
  <si>
    <t>Нето прилив готовине из пословних активности (I-II)</t>
  </si>
  <si>
    <t>3017</t>
  </si>
  <si>
    <t>IV</t>
  </si>
  <si>
    <t>Нето одлив готовине из пословних активности   (II-I)</t>
  </si>
  <si>
    <t>3018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</si>
  <si>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</si>
  <si>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</si>
  <si>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</si>
  <si>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3019</t>
  </si>
  <si>
    <t>1. Продаја акција и удела (нето приливи)</t>
  </si>
  <si>
    <t>3020</t>
  </si>
  <si>
    <t>2. Продаја нематеријалних улагања, некретнина, постројења, опреме и биолошких средстава</t>
  </si>
  <si>
    <t>3021</t>
  </si>
  <si>
    <t>3. Остали финансијски пласмани – депоновања и улагања (нето приливи)</t>
  </si>
  <si>
    <t>3022</t>
  </si>
  <si>
    <t>4. Примљене камате из активности инвестирања</t>
  </si>
  <si>
    <t>3023</t>
  </si>
  <si>
    <t>5. Примљене дивиденде и учешћа у резултату</t>
  </si>
  <si>
    <t>3024</t>
  </si>
  <si>
    <t>Одливи готовине из активности инвестирања (од 1 до 3)</t>
  </si>
  <si>
    <t>3025</t>
  </si>
  <si>
    <t>1. Куповина акција и удела (нето одливи)</t>
  </si>
  <si>
    <t>3026</t>
  </si>
  <si>
    <t>2. Куповина нематеријалних улагања, некретнина, постројења, опреме и биолошких средстава</t>
  </si>
  <si>
    <t>3027</t>
  </si>
  <si>
    <t>3. Остали финансијски пласмани – депоновања и улагања (нето одливи)</t>
  </si>
  <si>
    <t>3028</t>
  </si>
  <si>
    <t>Нето прилив готовине из активности инвестирања (I-II)</t>
  </si>
  <si>
    <t>3029</t>
  </si>
  <si>
    <t>Нето одлив готовине из активности инвестирања   (II-I)</t>
  </si>
  <si>
    <t>3030</t>
  </si>
  <si>
    <t>В.</t>
  </si>
  <si>
    <t>ТОКОВИ ГОТОВИНЕ ИЗ АКТИВНОСТИ ФИНАНСИРАЊА</t>
  </si>
  <si>
    <t>Приливи готовине из активности финансирања (од 1 до 5)</t>
  </si>
  <si>
    <t>3031</t>
  </si>
  <si>
    <t>1. Увећање основног капитала</t>
  </si>
  <si>
    <t>3032</t>
  </si>
  <si>
    <t>2. Дугорочни кредити (нето приливи)</t>
  </si>
  <si>
    <t>3033</t>
  </si>
  <si>
    <t>3. Краткорочни кредити (нето приливи)</t>
  </si>
  <si>
    <t>3034</t>
  </si>
  <si>
    <t>4. Остале дугорочне обавезе</t>
  </si>
  <si>
    <t>3035</t>
  </si>
  <si>
    <t>5. Остале краткорочне обавезе</t>
  </si>
  <si>
    <t>3036</t>
  </si>
  <si>
    <t>Одливи готовине из активности финансирања (од 1 до 7)</t>
  </si>
  <si>
    <t>3037</t>
  </si>
  <si>
    <t>1. Откуп сопствених акција и удела</t>
  </si>
  <si>
    <t>3038</t>
  </si>
  <si>
    <t>2. Дугорочни кредити (нето одливи)</t>
  </si>
  <si>
    <t>3039</t>
  </si>
  <si>
    <t>3. Краткорочни кредити (нето одливи)</t>
  </si>
  <si>
    <t>3040</t>
  </si>
  <si>
    <t>3041</t>
  </si>
  <si>
    <t>3042</t>
  </si>
  <si>
    <t>6. Финансијски лизинг</t>
  </si>
  <si>
    <t>3043</t>
  </si>
  <si>
    <t>7. Исплаћене дивиденде и учешћа у резултату</t>
  </si>
  <si>
    <t>3044</t>
  </si>
  <si>
    <t>Нето прилив готовине из активности финансирања (I-II)</t>
  </si>
  <si>
    <t>3045</t>
  </si>
  <si>
    <t>Нето одлив готовине из активности финансирања (II-I)</t>
  </si>
  <si>
    <t>3046</t>
  </si>
  <si>
    <t>Г.</t>
  </si>
  <si>
    <t>СВЕГА ПРИЛИВИ ГОТОВИНЕ (3001 + 3019 + 3031)</t>
  </si>
  <si>
    <t>3047</t>
  </si>
  <si>
    <t>Д.</t>
  </si>
  <si>
    <t>СВЕГА ОДЛИВИ ГОТОВИНЕ   (3007 + 3025 + 3037)</t>
  </si>
  <si>
    <t>3048</t>
  </si>
  <si>
    <t>Ђ.</t>
  </si>
  <si>
    <t>НЕТО ПРИЛИВИ ГОТОВИНЕ      (3047 - 3048)</t>
  </si>
  <si>
    <t>3049</t>
  </si>
  <si>
    <t>Е.</t>
  </si>
  <si>
    <t>НЕТО ОДЛИВИ ГОТОВИНЕ        (3048 - 3047)</t>
  </si>
  <si>
    <t>3050</t>
  </si>
  <si>
    <t>Ж.</t>
  </si>
  <si>
    <t>ГОТОВИНА НА ПОЧЕТКУ ОБРАЧУНСКОГ ПЕРИОДА</t>
  </si>
  <si>
    <t>3051</t>
  </si>
  <si>
    <t>З.</t>
  </si>
  <si>
    <t>ПОЗИТИВНЕ КУРСНЕ РАЗЛИКЕ ПО ОСНОВУ ПРЕРАЧУНА ГОТОВИНЕ</t>
  </si>
  <si>
    <t>3052</t>
  </si>
  <si>
    <t>И.</t>
  </si>
  <si>
    <t>НЕГАТИВНЕ КУРСНЕ РАЗЛИКЕ ПО ОСНОВУ ПРЕРАЧУНА ГОТОВИНЕ</t>
  </si>
  <si>
    <t>3053</t>
  </si>
  <si>
    <t>Ј.</t>
  </si>
  <si>
    <t>ГОТОВИНА НА КРАЈУ ОБРАЧУНСКОГ ПЕРИОДА  (3049 - 3050 + 3051 + 3052 - 3053)</t>
  </si>
  <si>
    <t>3054</t>
  </si>
  <si>
    <t>У Београду,</t>
  </si>
  <si>
    <t xml:space="preserve">дана  _____________ </t>
  </si>
  <si>
    <t>Законски заступник</t>
  </si>
  <si>
    <t>Супотписник законског заступника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</si>
</sst>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D_i_n_._-;\-* #,##0.00\ _D_i_n_._-;_-* &quot;-&quot;??\ _D_i_n_._-;_-@_-"/>
  </numFmts>
  <fonts count="22">
    <font>
      <sz val="11"/>
      <color theme="1"/>
      <name val="Arial"/>
      <family val="2"/>
      <charset val="204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irilica Times"/>
      <family val="1"/>
    </font>
    <font>
      <b/>
      <sz val="10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10"/>
      <color indexed="18"/>
      <name val="Cirilica Times"/>
      <family val="1"/>
    </font>
    <font>
      <b/>
      <sz val="11"/>
      <name val="Arial"/>
      <family val="2"/>
      <charset val="238"/>
    </font>
    <font>
      <b/>
      <sz val="11"/>
      <name val="Cirilica Times"/>
      <family val="1"/>
    </font>
    <font>
      <b/>
      <sz val="10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b/>
      <sz val="10"/>
      <name val="Zurich LtCn BT"/>
      <charset val="238"/>
    </font>
    <font>
      <b/>
      <sz val="8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8"/>
      <name val="Zurich LtCn BT"/>
      <family val="2"/>
    </font>
    <font>
      <b/>
      <sz val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name val="Cirilica Times"/>
      <family val="1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49" fontId="3" fillId="0" borderId="0" xfId="1" applyNumberFormat="1" applyFont="1" applyFill="1" applyAlignment="1" applyProtection="1">
      <alignment vertical="center"/>
      <protection locked="0"/>
    </xf>
    <xf numFmtId="2" fontId="4" fillId="0" borderId="0" xfId="1" applyNumberFormat="1" applyFont="1" applyFill="1" applyAlignment="1">
      <alignment wrapText="1"/>
    </xf>
    <xf numFmtId="49" fontId="6" fillId="0" borderId="0" xfId="1" applyNumberFormat="1" applyFont="1" applyFill="1" applyAlignment="1" applyProtection="1">
      <alignment vertical="center" wrapText="1"/>
      <protection locked="0"/>
    </xf>
    <xf numFmtId="49" fontId="8" fillId="0" borderId="0" xfId="1" applyNumberFormat="1" applyFont="1" applyFill="1" applyAlignment="1" applyProtection="1">
      <alignment vertical="center"/>
      <protection locked="0"/>
    </xf>
    <xf numFmtId="49" fontId="7" fillId="0" borderId="0" xfId="1" applyNumberFormat="1" applyFont="1" applyAlignment="1">
      <alignment wrapText="1"/>
    </xf>
    <xf numFmtId="49" fontId="1" fillId="0" borderId="0" xfId="1" applyNumberFormat="1" applyAlignment="1">
      <alignment wrapText="1"/>
    </xf>
    <xf numFmtId="2" fontId="1" fillId="0" borderId="0" xfId="1" applyNumberFormat="1" applyFill="1" applyAlignment="1">
      <alignment wrapText="1"/>
    </xf>
    <xf numFmtId="2" fontId="1" fillId="0" borderId="0" xfId="1" applyNumberFormat="1" applyAlignment="1">
      <alignment wrapText="1"/>
    </xf>
    <xf numFmtId="2" fontId="11" fillId="0" borderId="1" xfId="1" applyNumberFormat="1" applyFont="1" applyBorder="1" applyAlignment="1" applyProtection="1">
      <alignment horizontal="center" vertical="center" wrapText="1"/>
      <protection locked="0"/>
    </xf>
    <xf numFmtId="2" fontId="12" fillId="0" borderId="1" xfId="1" applyNumberFormat="1" applyFont="1" applyBorder="1" applyAlignment="1" applyProtection="1">
      <alignment horizontal="center" vertical="center" wrapText="1"/>
      <protection locked="0"/>
    </xf>
    <xf numFmtId="49" fontId="13" fillId="0" borderId="2" xfId="1" applyNumberFormat="1" applyFont="1" applyFill="1" applyBorder="1" applyAlignment="1" applyProtection="1">
      <alignment horizontal="center" vertical="center" wrapText="1"/>
    </xf>
    <xf numFmtId="49" fontId="14" fillId="2" borderId="3" xfId="1" applyNumberFormat="1" applyFont="1" applyFill="1" applyBorder="1" applyAlignment="1" applyProtection="1">
      <alignment horizontal="center" vertical="center" wrapText="1"/>
    </xf>
    <xf numFmtId="49" fontId="13" fillId="2" borderId="3" xfId="1" applyNumberFormat="1" applyFont="1" applyFill="1" applyBorder="1" applyAlignment="1" applyProtection="1">
      <alignment horizontal="center" vertical="center" wrapText="1"/>
    </xf>
    <xf numFmtId="3" fontId="15" fillId="2" borderId="3" xfId="1" applyNumberFormat="1" applyFont="1" applyFill="1" applyBorder="1" applyAlignment="1" applyProtection="1">
      <alignment vertical="center" wrapText="1"/>
      <protection locked="0"/>
    </xf>
    <xf numFmtId="2" fontId="16" fillId="0" borderId="0" xfId="1" applyNumberFormat="1" applyFont="1" applyFill="1" applyAlignment="1">
      <alignment wrapText="1"/>
    </xf>
    <xf numFmtId="2" fontId="16" fillId="0" borderId="0" xfId="1" applyNumberFormat="1" applyFont="1" applyAlignment="1">
      <alignment wrapText="1"/>
    </xf>
    <xf numFmtId="49" fontId="14" fillId="3" borderId="6" xfId="1" applyNumberFormat="1" applyFont="1" applyFill="1" applyBorder="1" applyAlignment="1" applyProtection="1">
      <alignment horizontal="center" vertical="center" wrapText="1"/>
    </xf>
    <xf numFmtId="49" fontId="9" fillId="3" borderId="6" xfId="1" applyNumberFormat="1" applyFont="1" applyFill="1" applyBorder="1" applyAlignment="1" applyProtection="1">
      <alignment horizontal="left" vertical="center" wrapText="1"/>
    </xf>
    <xf numFmtId="3" fontId="17" fillId="3" borderId="7" xfId="1" applyNumberFormat="1" applyFont="1" applyFill="1" applyBorder="1" applyAlignment="1" applyProtection="1">
      <alignment wrapText="1"/>
      <protection locked="0"/>
    </xf>
    <xf numFmtId="2" fontId="4" fillId="0" borderId="0" xfId="1" applyNumberFormat="1" applyFont="1" applyAlignment="1">
      <alignment wrapText="1"/>
    </xf>
    <xf numFmtId="49" fontId="14" fillId="0" borderId="6" xfId="1" applyNumberFormat="1" applyFont="1" applyFill="1" applyBorder="1" applyAlignment="1" applyProtection="1">
      <alignment horizontal="center" vertical="center" wrapText="1"/>
    </xf>
    <xf numFmtId="49" fontId="18" fillId="0" borderId="6" xfId="1" applyNumberFormat="1" applyFont="1" applyBorder="1" applyAlignment="1" applyProtection="1">
      <alignment horizontal="left" vertical="center" wrapText="1"/>
    </xf>
    <xf numFmtId="49" fontId="10" fillId="0" borderId="6" xfId="1" applyNumberFormat="1" applyFont="1" applyBorder="1" applyAlignment="1" applyProtection="1">
      <alignment horizontal="center" vertical="center" wrapText="1"/>
    </xf>
    <xf numFmtId="3" fontId="19" fillId="0" borderId="6" xfId="1" applyNumberFormat="1" applyFont="1" applyFill="1" applyBorder="1" applyAlignment="1">
      <alignment vertical="center" wrapText="1"/>
    </xf>
    <xf numFmtId="3" fontId="19" fillId="0" borderId="7" xfId="1" applyNumberFormat="1" applyFont="1" applyBorder="1" applyAlignment="1" applyProtection="1">
      <alignment vertical="center" wrapText="1"/>
      <protection locked="0"/>
    </xf>
    <xf numFmtId="2" fontId="1" fillId="0" borderId="0" xfId="1" applyNumberFormat="1" applyAlignment="1">
      <alignment vertical="center" wrapText="1"/>
    </xf>
    <xf numFmtId="2" fontId="1" fillId="0" borderId="0" xfId="1" applyNumberFormat="1" applyFill="1" applyAlignment="1">
      <alignment vertical="center" wrapText="1"/>
    </xf>
    <xf numFmtId="164" fontId="0" fillId="0" borderId="0" xfId="2" applyFont="1" applyFill="1" applyAlignment="1">
      <alignment vertical="center" wrapText="1"/>
    </xf>
    <xf numFmtId="3" fontId="19" fillId="0" borderId="6" xfId="1" applyNumberFormat="1" applyFont="1" applyFill="1" applyBorder="1" applyAlignment="1">
      <alignment wrapText="1"/>
    </xf>
    <xf numFmtId="3" fontId="19" fillId="0" borderId="7" xfId="1" applyNumberFormat="1" applyFont="1" applyBorder="1" applyAlignment="1" applyProtection="1">
      <alignment wrapText="1"/>
      <protection locked="0"/>
    </xf>
    <xf numFmtId="164" fontId="0" fillId="0" borderId="0" xfId="2" applyFont="1" applyFill="1" applyAlignment="1">
      <alignment wrapText="1"/>
    </xf>
    <xf numFmtId="3" fontId="17" fillId="4" borderId="6" xfId="1" applyNumberFormat="1" applyFont="1" applyFill="1" applyBorder="1" applyAlignment="1">
      <alignment wrapText="1"/>
    </xf>
    <xf numFmtId="3" fontId="17" fillId="2" borderId="9" xfId="1" applyNumberFormat="1" applyFont="1" applyFill="1" applyBorder="1" applyAlignment="1" applyProtection="1">
      <alignment wrapText="1"/>
      <protection locked="0"/>
    </xf>
    <xf numFmtId="49" fontId="14" fillId="0" borderId="3" xfId="1" applyNumberFormat="1" applyFont="1" applyFill="1" applyBorder="1" applyAlignment="1" applyProtection="1">
      <alignment horizontal="center" vertical="center" wrapText="1"/>
    </xf>
    <xf numFmtId="3" fontId="17" fillId="0" borderId="6" xfId="1" applyNumberFormat="1" applyFont="1" applyFill="1" applyBorder="1" applyAlignment="1">
      <alignment wrapText="1"/>
    </xf>
    <xf numFmtId="3" fontId="17" fillId="0" borderId="9" xfId="1" applyNumberFormat="1" applyFont="1" applyFill="1" applyBorder="1" applyAlignment="1" applyProtection="1">
      <alignment wrapText="1"/>
      <protection locked="0"/>
    </xf>
    <xf numFmtId="3" fontId="17" fillId="2" borderId="9" xfId="1" applyNumberFormat="1" applyFont="1" applyFill="1" applyBorder="1" applyAlignment="1" applyProtection="1">
      <alignment vertical="center" wrapText="1"/>
      <protection locked="0"/>
    </xf>
    <xf numFmtId="3" fontId="20" fillId="0" borderId="0" xfId="1" applyNumberFormat="1" applyFont="1" applyAlignment="1">
      <alignment wrapText="1"/>
    </xf>
    <xf numFmtId="3" fontId="19" fillId="0" borderId="0" xfId="1" applyNumberFormat="1" applyFont="1" applyAlignment="1">
      <alignment wrapText="1"/>
    </xf>
    <xf numFmtId="3" fontId="19" fillId="0" borderId="0" xfId="1" applyNumberFormat="1" applyFont="1" applyFill="1" applyAlignment="1">
      <alignment wrapText="1"/>
    </xf>
    <xf numFmtId="49" fontId="21" fillId="0" borderId="0" xfId="1" applyNumberFormat="1" applyFont="1" applyAlignment="1" applyProtection="1">
      <alignment horizontal="left" wrapText="1"/>
      <protection locked="0"/>
    </xf>
    <xf numFmtId="49" fontId="13" fillId="2" borderId="8" xfId="1" applyNumberFormat="1" applyFont="1" applyFill="1" applyBorder="1" applyAlignment="1" applyProtection="1">
      <alignment horizontal="left" vertical="center" wrapText="1"/>
    </xf>
    <xf numFmtId="49" fontId="13" fillId="2" borderId="9" xfId="1" applyNumberFormat="1" applyFont="1" applyFill="1" applyBorder="1" applyAlignment="1" applyProtection="1">
      <alignment horizontal="left" vertical="center" wrapText="1"/>
    </xf>
    <xf numFmtId="49" fontId="13" fillId="0" borderId="8" xfId="1" applyNumberFormat="1" applyFont="1" applyFill="1" applyBorder="1" applyAlignment="1" applyProtection="1">
      <alignment horizontal="left" vertical="center" wrapText="1"/>
    </xf>
    <xf numFmtId="49" fontId="13" fillId="0" borderId="9" xfId="1" applyNumberFormat="1" applyFont="1" applyFill="1" applyBorder="1" applyAlignment="1" applyProtection="1">
      <alignment horizontal="left" vertical="center" wrapText="1"/>
    </xf>
    <xf numFmtId="49" fontId="2" fillId="0" borderId="0" xfId="1" applyNumberFormat="1" applyFont="1" applyAlignment="1" applyProtection="1">
      <alignment horizontal="center" vertical="center"/>
      <protection locked="0"/>
    </xf>
    <xf numFmtId="49" fontId="5" fillId="0" borderId="0" xfId="1" applyNumberFormat="1" applyFont="1" applyAlignment="1" applyProtection="1">
      <alignment horizontal="center" vertical="center" wrapText="1"/>
      <protection locked="0"/>
    </xf>
    <xf numFmtId="49" fontId="7" fillId="0" borderId="0" xfId="1" applyNumberFormat="1" applyFont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Border="1" applyAlignment="1" applyProtection="1">
      <alignment horizontal="center" vertical="center" wrapText="1"/>
    </xf>
    <xf numFmtId="2" fontId="11" fillId="0" borderId="1" xfId="1" applyNumberFormat="1" applyFont="1" applyBorder="1" applyAlignment="1" applyProtection="1">
      <alignment horizontal="center" vertical="center" wrapText="1"/>
      <protection locked="0"/>
    </xf>
    <xf numFmtId="49" fontId="13" fillId="2" borderId="4" xfId="1" applyNumberFormat="1" applyFont="1" applyFill="1" applyBorder="1" applyAlignment="1" applyProtection="1">
      <alignment horizontal="left" vertical="center" wrapText="1"/>
    </xf>
    <xf numFmtId="49" fontId="13" fillId="2" borderId="5" xfId="1" applyNumberFormat="1" applyFont="1" applyFill="1" applyBorder="1" applyAlignment="1" applyProtection="1">
      <alignment horizontal="left" vertical="center" wrapText="1"/>
    </xf>
    <xf numFmtId="49" fontId="1" fillId="0" borderId="10" xfId="1" applyNumberFormat="1" applyBorder="1" applyAlignment="1">
      <alignment horizontal="center" wrapText="1"/>
    </xf>
    <xf numFmtId="49" fontId="1" fillId="0" borderId="0" xfId="1" applyNumberFormat="1" applyAlignment="1">
      <alignment horizontal="center" wrapText="1"/>
    </xf>
    <xf numFmtId="49" fontId="1" fillId="0" borderId="0" xfId="1" applyNumberFormat="1" applyAlignment="1">
      <alignment horizontal="left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828675</xdr:colOff>
          <xdr:row>11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876300</xdr:colOff>
          <xdr:row>12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4:L87"/>
  <sheetViews>
    <sheetView tabSelected="1" topLeftCell="A55" zoomScaleNormal="100" workbookViewId="0">
      <selection activeCell="C87" sqref="C87"/>
    </sheetView>
  </sheetViews>
  <sheetFormatPr defaultRowHeight="15"/>
  <cols>
    <col min="1" max="1" width="2.875" style="5" customWidth="1"/>
    <col min="2" max="2" width="3.5" style="5" customWidth="1"/>
    <col min="3" max="3" width="49.25" style="6" customWidth="1"/>
    <col min="4" max="4" width="9" style="6"/>
    <col min="5" max="5" width="10.125" style="8" customWidth="1"/>
    <col min="6" max="6" width="12.625" style="8" customWidth="1"/>
    <col min="7" max="7" width="3.5" style="7" customWidth="1"/>
    <col min="8" max="8" width="25.375" style="2" customWidth="1"/>
    <col min="9" max="9" width="9.25" style="7" bestFit="1" customWidth="1"/>
    <col min="10" max="10" width="13.875" style="7" bestFit="1" customWidth="1"/>
    <col min="11" max="12" width="9" style="7"/>
    <col min="13" max="16384" width="9" style="8"/>
  </cols>
  <sheetData>
    <row r="14" spans="1:7" ht="18.75">
      <c r="A14" s="46" t="s">
        <v>0</v>
      </c>
      <c r="B14" s="46"/>
      <c r="C14" s="46"/>
      <c r="D14" s="46"/>
      <c r="E14" s="46"/>
      <c r="F14" s="46"/>
      <c r="G14" s="1"/>
    </row>
    <row r="15" spans="1:7" ht="12.75">
      <c r="A15" s="47"/>
      <c r="B15" s="47"/>
      <c r="C15" s="47"/>
      <c r="D15" s="47"/>
      <c r="E15" s="47"/>
      <c r="F15" s="47"/>
      <c r="G15" s="3"/>
    </row>
    <row r="16" spans="1:7">
      <c r="A16" s="48" t="s">
        <v>1</v>
      </c>
      <c r="B16" s="48"/>
      <c r="C16" s="48"/>
      <c r="D16" s="48"/>
      <c r="E16" s="48"/>
      <c r="F16" s="48"/>
      <c r="G16" s="4"/>
    </row>
    <row r="17" spans="1:12" ht="15" customHeight="1">
      <c r="E17" s="49" t="s">
        <v>2</v>
      </c>
      <c r="F17" s="49"/>
    </row>
    <row r="18" spans="1:12" ht="12.75" customHeight="1">
      <c r="A18" s="50" t="s">
        <v>3</v>
      </c>
      <c r="B18" s="50"/>
      <c r="C18" s="50"/>
      <c r="D18" s="51" t="s">
        <v>4</v>
      </c>
      <c r="E18" s="52" t="s">
        <v>5</v>
      </c>
      <c r="F18" s="52"/>
    </row>
    <row r="19" spans="1:12" ht="51">
      <c r="A19" s="50"/>
      <c r="B19" s="50"/>
      <c r="C19" s="50"/>
      <c r="D19" s="51"/>
      <c r="E19" s="9" t="s">
        <v>6</v>
      </c>
      <c r="F19" s="10" t="s">
        <v>7</v>
      </c>
    </row>
    <row r="20" spans="1:12" ht="13.5" thickBot="1">
      <c r="A20" s="11">
        <v>1</v>
      </c>
      <c r="B20" s="11"/>
      <c r="C20" s="11"/>
      <c r="D20" s="11">
        <v>2</v>
      </c>
      <c r="E20" s="11">
        <v>3</v>
      </c>
      <c r="F20" s="11">
        <v>4</v>
      </c>
    </row>
    <row r="21" spans="1:12" s="16" customFormat="1" ht="17.25" customHeight="1" thickTop="1">
      <c r="A21" s="12" t="s">
        <v>8</v>
      </c>
      <c r="B21" s="53" t="s">
        <v>9</v>
      </c>
      <c r="C21" s="54"/>
      <c r="D21" s="13" t="s">
        <v>10</v>
      </c>
      <c r="E21" s="14" t="s">
        <v>10</v>
      </c>
      <c r="F21" s="14" t="s">
        <v>10</v>
      </c>
      <c r="G21" s="15"/>
      <c r="H21" s="2"/>
      <c r="I21" s="15"/>
      <c r="J21" s="15"/>
      <c r="K21" s="15"/>
      <c r="L21" s="15"/>
    </row>
    <row r="22" spans="1:12" s="20" customFormat="1" ht="15" customHeight="1">
      <c r="A22" s="17" t="s">
        <v>10</v>
      </c>
      <c r="B22" s="17" t="s">
        <v>11</v>
      </c>
      <c r="C22" s="18" t="s">
        <v>12</v>
      </c>
      <c r="D22" s="17" t="s">
        <v>13</v>
      </c>
      <c r="E22" s="19">
        <f>+E23+E24+E25+E26+E27</f>
        <v>24298795.540579997</v>
      </c>
      <c r="F22" s="19">
        <v>24339491.314409997</v>
      </c>
      <c r="G22" s="2"/>
      <c r="H22" s="2"/>
      <c r="I22" s="2"/>
      <c r="J22" s="2"/>
      <c r="K22" s="2"/>
      <c r="L22" s="2"/>
    </row>
    <row r="23" spans="1:12" s="26" customFormat="1" ht="15.75" customHeight="1">
      <c r="A23" s="21" t="s">
        <v>10</v>
      </c>
      <c r="B23" s="21" t="s">
        <v>10</v>
      </c>
      <c r="C23" s="22" t="s">
        <v>14</v>
      </c>
      <c r="D23" s="23" t="s">
        <v>15</v>
      </c>
      <c r="E23" s="24">
        <v>22641734.572999995</v>
      </c>
      <c r="F23" s="25">
        <v>21878387.605769996</v>
      </c>
      <c r="H23" s="2"/>
      <c r="I23" s="2"/>
      <c r="J23" s="27"/>
      <c r="K23" s="27"/>
      <c r="L23" s="27"/>
    </row>
    <row r="24" spans="1:12" s="26" customFormat="1" ht="15" customHeight="1">
      <c r="A24" s="21"/>
      <c r="B24" s="21"/>
      <c r="C24" s="22" t="s">
        <v>16</v>
      </c>
      <c r="D24" s="23" t="s">
        <v>17</v>
      </c>
      <c r="E24" s="24">
        <v>0</v>
      </c>
      <c r="F24" s="25">
        <v>0</v>
      </c>
      <c r="G24" s="27"/>
      <c r="H24" s="2"/>
      <c r="I24" s="2"/>
      <c r="J24" s="27"/>
      <c r="K24" s="27"/>
      <c r="L24" s="27"/>
    </row>
    <row r="25" spans="1:12" s="26" customFormat="1" ht="15" customHeight="1">
      <c r="A25" s="21"/>
      <c r="B25" s="21"/>
      <c r="C25" s="22" t="s">
        <v>18</v>
      </c>
      <c r="D25" s="23" t="s">
        <v>19</v>
      </c>
      <c r="E25" s="24">
        <v>463569.37526999996</v>
      </c>
      <c r="F25" s="25">
        <v>1791176.90861</v>
      </c>
      <c r="G25" s="27"/>
      <c r="H25" s="2"/>
      <c r="I25" s="2"/>
      <c r="J25" s="27"/>
      <c r="K25" s="27"/>
      <c r="L25" s="27"/>
    </row>
    <row r="26" spans="1:12" s="26" customFormat="1" ht="15" customHeight="1">
      <c r="A26" s="21"/>
      <c r="B26" s="21"/>
      <c r="C26" s="22" t="s">
        <v>20</v>
      </c>
      <c r="D26" s="23" t="s">
        <v>21</v>
      </c>
      <c r="E26" s="24">
        <v>187023.87092999998</v>
      </c>
      <c r="F26" s="25">
        <v>110268.45414000163</v>
      </c>
      <c r="G26" s="27"/>
      <c r="H26" s="2"/>
      <c r="I26" s="2"/>
      <c r="J26" s="28"/>
      <c r="K26" s="27"/>
      <c r="L26" s="27"/>
    </row>
    <row r="27" spans="1:12" s="26" customFormat="1" ht="15" customHeight="1">
      <c r="A27" s="21" t="s">
        <v>10</v>
      </c>
      <c r="B27" s="21" t="s">
        <v>10</v>
      </c>
      <c r="C27" s="22" t="s">
        <v>22</v>
      </c>
      <c r="D27" s="23" t="s">
        <v>23</v>
      </c>
      <c r="E27" s="24">
        <v>1006467.7213799999</v>
      </c>
      <c r="F27" s="25">
        <v>559658.34589000011</v>
      </c>
      <c r="G27" s="27"/>
      <c r="H27" s="2"/>
      <c r="I27" s="2"/>
      <c r="J27" s="28"/>
      <c r="K27" s="27"/>
      <c r="L27" s="27"/>
    </row>
    <row r="28" spans="1:12" s="20" customFormat="1" ht="16.5">
      <c r="A28" s="17" t="s">
        <v>10</v>
      </c>
      <c r="B28" s="17" t="s">
        <v>24</v>
      </c>
      <c r="C28" s="18" t="s">
        <v>25</v>
      </c>
      <c r="D28" s="17" t="s">
        <v>26</v>
      </c>
      <c r="E28" s="19">
        <f>+E29+E30+E31+E32+E33+E34+E35+E36+E37</f>
        <v>21936301.601127222</v>
      </c>
      <c r="F28" s="19">
        <v>21101983.868910074</v>
      </c>
      <c r="G28" s="2"/>
      <c r="H28" s="2"/>
      <c r="I28" s="2"/>
      <c r="J28" s="2"/>
      <c r="K28" s="2"/>
      <c r="L28" s="2"/>
    </row>
    <row r="29" spans="1:12" ht="25.5">
      <c r="A29" s="21" t="s">
        <v>10</v>
      </c>
      <c r="B29" s="21" t="s">
        <v>10</v>
      </c>
      <c r="C29" s="22" t="s">
        <v>27</v>
      </c>
      <c r="D29" s="23" t="s">
        <v>28</v>
      </c>
      <c r="E29" s="29">
        <v>8518613.3504399993</v>
      </c>
      <c r="F29" s="30">
        <v>9285455.9013399985</v>
      </c>
      <c r="I29" s="2"/>
      <c r="J29" s="31"/>
    </row>
    <row r="30" spans="1:12" ht="15" customHeight="1">
      <c r="A30" s="21"/>
      <c r="B30" s="21"/>
      <c r="C30" s="22" t="s">
        <v>29</v>
      </c>
      <c r="D30" s="23" t="s">
        <v>30</v>
      </c>
      <c r="E30" s="29">
        <v>0</v>
      </c>
      <c r="F30" s="30">
        <v>0</v>
      </c>
      <c r="I30" s="2"/>
      <c r="J30" s="31"/>
    </row>
    <row r="31" spans="1:12" ht="15" customHeight="1">
      <c r="A31" s="21"/>
      <c r="B31" s="21"/>
      <c r="C31" s="22" t="s">
        <v>31</v>
      </c>
      <c r="D31" s="23" t="s">
        <v>32</v>
      </c>
      <c r="E31" s="29">
        <v>2635960.431411867</v>
      </c>
      <c r="F31" s="30">
        <v>1931378.8740780456</v>
      </c>
      <c r="I31" s="2"/>
    </row>
    <row r="32" spans="1:12" ht="15" customHeight="1">
      <c r="A32" s="21" t="s">
        <v>10</v>
      </c>
      <c r="B32" s="21" t="s">
        <v>10</v>
      </c>
      <c r="C32" s="22" t="s">
        <v>33</v>
      </c>
      <c r="D32" s="23" t="s">
        <v>34</v>
      </c>
      <c r="E32" s="29">
        <v>3646378.565433518</v>
      </c>
      <c r="F32" s="30">
        <v>3488422.4924999997</v>
      </c>
      <c r="I32" s="2"/>
    </row>
    <row r="33" spans="1:12" ht="15" customHeight="1">
      <c r="A33" s="21"/>
      <c r="B33" s="21"/>
      <c r="C33" s="22" t="s">
        <v>35</v>
      </c>
      <c r="D33" s="23" t="s">
        <v>36</v>
      </c>
      <c r="E33" s="29">
        <v>4602283.9859118406</v>
      </c>
      <c r="F33" s="30">
        <v>4071423.4518700005</v>
      </c>
      <c r="I33" s="2"/>
    </row>
    <row r="34" spans="1:12" ht="15" customHeight="1">
      <c r="A34" s="21" t="s">
        <v>10</v>
      </c>
      <c r="B34" s="21" t="s">
        <v>10</v>
      </c>
      <c r="C34" s="22" t="s">
        <v>37</v>
      </c>
      <c r="D34" s="23" t="s">
        <v>38</v>
      </c>
      <c r="E34" s="29">
        <v>0</v>
      </c>
      <c r="F34" s="30">
        <v>0</v>
      </c>
      <c r="I34" s="2"/>
    </row>
    <row r="35" spans="1:12" ht="15" customHeight="1">
      <c r="A35" s="21" t="s">
        <v>10</v>
      </c>
      <c r="B35" s="21" t="s">
        <v>10</v>
      </c>
      <c r="C35" s="22" t="s">
        <v>39</v>
      </c>
      <c r="D35" s="23" t="s">
        <v>40</v>
      </c>
      <c r="E35" s="29">
        <v>0</v>
      </c>
      <c r="F35" s="30">
        <v>48022</v>
      </c>
      <c r="I35" s="2"/>
    </row>
    <row r="36" spans="1:12" ht="15" customHeight="1">
      <c r="A36" s="21" t="s">
        <v>10</v>
      </c>
      <c r="B36" s="21" t="s">
        <v>10</v>
      </c>
      <c r="C36" s="22" t="s">
        <v>41</v>
      </c>
      <c r="D36" s="23" t="s">
        <v>42</v>
      </c>
      <c r="E36" s="29">
        <v>2405029.1297100005</v>
      </c>
      <c r="F36" s="30">
        <v>2248678.9754699999</v>
      </c>
      <c r="I36" s="2"/>
    </row>
    <row r="37" spans="1:12" ht="15" customHeight="1">
      <c r="A37" s="21" t="s">
        <v>10</v>
      </c>
      <c r="B37" s="21" t="s">
        <v>10</v>
      </c>
      <c r="C37" s="22" t="s">
        <v>43</v>
      </c>
      <c r="D37" s="23" t="s">
        <v>44</v>
      </c>
      <c r="E37" s="29">
        <v>128036.13822000001</v>
      </c>
      <c r="F37" s="30">
        <v>28602.173652029524</v>
      </c>
      <c r="I37" s="2"/>
    </row>
    <row r="38" spans="1:12" s="20" customFormat="1" ht="15" customHeight="1">
      <c r="A38" s="17" t="s">
        <v>10</v>
      </c>
      <c r="B38" s="17" t="s">
        <v>45</v>
      </c>
      <c r="C38" s="18" t="s">
        <v>46</v>
      </c>
      <c r="D38" s="17" t="s">
        <v>47</v>
      </c>
      <c r="E38" s="32">
        <f>+E22-E28</f>
        <v>2362493.9394527748</v>
      </c>
      <c r="F38" s="32">
        <f>+F22-F28</f>
        <v>3237507.4454999231</v>
      </c>
      <c r="G38" s="2"/>
      <c r="H38" s="2"/>
      <c r="I38" s="2"/>
      <c r="J38" s="2"/>
      <c r="K38" s="2"/>
      <c r="L38" s="2"/>
    </row>
    <row r="39" spans="1:12" s="20" customFormat="1" ht="15" customHeight="1">
      <c r="A39" s="17" t="s">
        <v>10</v>
      </c>
      <c r="B39" s="17" t="s">
        <v>48</v>
      </c>
      <c r="C39" s="18" t="s">
        <v>49</v>
      </c>
      <c r="D39" s="17" t="s">
        <v>50</v>
      </c>
      <c r="E39" s="19"/>
      <c r="F39" s="19"/>
      <c r="G39" s="2"/>
      <c r="H39" s="2"/>
      <c r="I39" s="2"/>
      <c r="J39" s="2"/>
      <c r="K39" s="2"/>
      <c r="L39" s="2"/>
    </row>
    <row r="40" spans="1:12" s="16" customFormat="1" ht="15" customHeight="1">
      <c r="A40" s="12" t="s">
        <v>51</v>
      </c>
      <c r="B40" s="42" t="s">
        <v>52</v>
      </c>
      <c r="C40" s="43"/>
      <c r="D40" s="13"/>
      <c r="E40" s="33"/>
      <c r="F40" s="33"/>
      <c r="G40" s="15"/>
      <c r="H40" s="2"/>
      <c r="I40" s="2"/>
      <c r="J40" s="15"/>
      <c r="K40" s="15"/>
      <c r="L40" s="15"/>
    </row>
    <row r="41" spans="1:12" s="20" customFormat="1" ht="15" customHeight="1">
      <c r="A41" s="17" t="s">
        <v>10</v>
      </c>
      <c r="B41" s="17" t="s">
        <v>11</v>
      </c>
      <c r="C41" s="18" t="s">
        <v>53</v>
      </c>
      <c r="D41" s="17" t="s">
        <v>54</v>
      </c>
      <c r="E41" s="19">
        <f>+E42+E43+E44+E45+E46</f>
        <v>26498348.539653502</v>
      </c>
      <c r="F41" s="19">
        <f>+F42+F43+F44+F45+F46</f>
        <v>22307393.369491037</v>
      </c>
      <c r="G41" s="2"/>
      <c r="H41" s="2"/>
      <c r="I41" s="2"/>
      <c r="J41" s="2"/>
      <c r="K41" s="2"/>
      <c r="L41" s="2"/>
    </row>
    <row r="42" spans="1:12" ht="15" customHeight="1">
      <c r="A42" s="21" t="s">
        <v>10</v>
      </c>
      <c r="B42" s="21" t="s">
        <v>10</v>
      </c>
      <c r="C42" s="22" t="s">
        <v>55</v>
      </c>
      <c r="D42" s="23" t="s">
        <v>56</v>
      </c>
      <c r="E42" s="29">
        <v>7090831.7266900009</v>
      </c>
      <c r="F42" s="30">
        <v>3652228.0457899999</v>
      </c>
      <c r="I42" s="2"/>
    </row>
    <row r="43" spans="1:12" ht="25.5">
      <c r="A43" s="21" t="s">
        <v>10</v>
      </c>
      <c r="B43" s="21" t="s">
        <v>10</v>
      </c>
      <c r="C43" s="22" t="s">
        <v>57</v>
      </c>
      <c r="D43" s="23" t="s">
        <v>58</v>
      </c>
      <c r="E43" s="29">
        <v>0</v>
      </c>
      <c r="F43" s="30">
        <v>7299.5730000000003</v>
      </c>
      <c r="I43" s="2"/>
    </row>
    <row r="44" spans="1:12" ht="16.5">
      <c r="A44" s="21" t="s">
        <v>10</v>
      </c>
      <c r="B44" s="21" t="s">
        <v>10</v>
      </c>
      <c r="C44" s="22" t="s">
        <v>59</v>
      </c>
      <c r="D44" s="23" t="s">
        <v>60</v>
      </c>
      <c r="E44" s="29">
        <v>18528406.489459999</v>
      </c>
      <c r="F44" s="30">
        <v>18470554.046230003</v>
      </c>
      <c r="I44" s="2"/>
    </row>
    <row r="45" spans="1:12" ht="16.5" customHeight="1">
      <c r="A45" s="21" t="s">
        <v>10</v>
      </c>
      <c r="B45" s="21" t="s">
        <v>10</v>
      </c>
      <c r="C45" s="22" t="s">
        <v>61</v>
      </c>
      <c r="D45" s="23" t="s">
        <v>62</v>
      </c>
      <c r="E45" s="29">
        <v>879110.32350349997</v>
      </c>
      <c r="F45" s="30">
        <v>177311.704471034</v>
      </c>
      <c r="I45" s="2"/>
    </row>
    <row r="46" spans="1:12" ht="16.5">
      <c r="A46" s="21" t="s">
        <v>10</v>
      </c>
      <c r="B46" s="21" t="s">
        <v>10</v>
      </c>
      <c r="C46" s="22" t="s">
        <v>63</v>
      </c>
      <c r="D46" s="23" t="s">
        <v>64</v>
      </c>
      <c r="E46" s="29">
        <v>0</v>
      </c>
      <c r="F46" s="30">
        <v>0</v>
      </c>
      <c r="I46" s="2"/>
    </row>
    <row r="47" spans="1:12" s="20" customFormat="1" ht="16.5">
      <c r="A47" s="17" t="s">
        <v>10</v>
      </c>
      <c r="B47" s="17" t="s">
        <v>24</v>
      </c>
      <c r="C47" s="18" t="s">
        <v>65</v>
      </c>
      <c r="D47" s="17" t="s">
        <v>66</v>
      </c>
      <c r="E47" s="19">
        <f>+E48+E49+E50</f>
        <v>28499722.284700431</v>
      </c>
      <c r="F47" s="19">
        <v>31638024.070489999</v>
      </c>
      <c r="G47" s="2"/>
      <c r="H47" s="2"/>
      <c r="I47" s="2"/>
      <c r="J47" s="2"/>
      <c r="K47" s="2"/>
      <c r="L47" s="2"/>
    </row>
    <row r="48" spans="1:12" ht="16.5">
      <c r="A48" s="21" t="s">
        <v>10</v>
      </c>
      <c r="B48" s="21" t="s">
        <v>10</v>
      </c>
      <c r="C48" s="22" t="s">
        <v>67</v>
      </c>
      <c r="D48" s="23" t="s">
        <v>68</v>
      </c>
      <c r="E48" s="29">
        <v>8896980.0568300001</v>
      </c>
      <c r="F48" s="30">
        <v>11336053.91333</v>
      </c>
      <c r="I48" s="2"/>
    </row>
    <row r="49" spans="1:12" ht="25.5">
      <c r="A49" s="21" t="s">
        <v>10</v>
      </c>
      <c r="B49" s="21" t="s">
        <v>10</v>
      </c>
      <c r="C49" s="22" t="s">
        <v>69</v>
      </c>
      <c r="D49" s="23" t="s">
        <v>70</v>
      </c>
      <c r="E49" s="29">
        <v>69785.768490430404</v>
      </c>
      <c r="F49" s="30">
        <v>73709.916859999998</v>
      </c>
      <c r="I49" s="2"/>
    </row>
    <row r="50" spans="1:12" ht="16.5">
      <c r="A50" s="21" t="s">
        <v>10</v>
      </c>
      <c r="B50" s="21" t="s">
        <v>10</v>
      </c>
      <c r="C50" s="22" t="s">
        <v>71</v>
      </c>
      <c r="D50" s="23" t="s">
        <v>72</v>
      </c>
      <c r="E50" s="29">
        <v>19532956.459380001</v>
      </c>
      <c r="F50" s="30">
        <v>20228260.2403</v>
      </c>
      <c r="I50" s="2"/>
    </row>
    <row r="51" spans="1:12" s="20" customFormat="1" ht="16.5">
      <c r="A51" s="17" t="s">
        <v>10</v>
      </c>
      <c r="B51" s="17" t="s">
        <v>45</v>
      </c>
      <c r="C51" s="18" t="s">
        <v>73</v>
      </c>
      <c r="D51" s="17" t="s">
        <v>74</v>
      </c>
      <c r="E51" s="32"/>
      <c r="F51" s="32"/>
      <c r="G51" s="2"/>
      <c r="H51" s="2"/>
      <c r="I51" s="2"/>
      <c r="J51" s="2"/>
      <c r="K51" s="2"/>
      <c r="L51" s="2"/>
    </row>
    <row r="52" spans="1:12" s="20" customFormat="1" ht="16.5">
      <c r="A52" s="17" t="s">
        <v>10</v>
      </c>
      <c r="B52" s="17" t="s">
        <v>48</v>
      </c>
      <c r="C52" s="18" t="s">
        <v>75</v>
      </c>
      <c r="D52" s="17" t="s">
        <v>76</v>
      </c>
      <c r="E52" s="32">
        <f>+E47-E41</f>
        <v>2001373.7450469285</v>
      </c>
      <c r="F52" s="32">
        <f>+F47-F41</f>
        <v>9330630.7009989619</v>
      </c>
      <c r="G52" s="2"/>
      <c r="H52" s="2"/>
      <c r="I52" s="2"/>
      <c r="J52" s="2"/>
      <c r="K52" s="2"/>
      <c r="L52" s="2"/>
    </row>
    <row r="53" spans="1:12" s="16" customFormat="1" ht="16.5" customHeight="1">
      <c r="A53" s="12" t="s">
        <v>77</v>
      </c>
      <c r="B53" s="42" t="s">
        <v>78</v>
      </c>
      <c r="C53" s="43"/>
      <c r="D53" s="13"/>
      <c r="E53" s="33" t="s">
        <v>10</v>
      </c>
      <c r="F53" s="33" t="s">
        <v>10</v>
      </c>
      <c r="G53" s="15"/>
      <c r="H53" s="2"/>
      <c r="I53" s="2"/>
      <c r="J53" s="15"/>
      <c r="K53" s="15"/>
      <c r="L53" s="15"/>
    </row>
    <row r="54" spans="1:12" s="20" customFormat="1" ht="16.5">
      <c r="A54" s="17" t="s">
        <v>10</v>
      </c>
      <c r="B54" s="17" t="s">
        <v>11</v>
      </c>
      <c r="C54" s="18" t="s">
        <v>79</v>
      </c>
      <c r="D54" s="17" t="s">
        <v>80</v>
      </c>
      <c r="E54" s="32">
        <v>0</v>
      </c>
      <c r="F54" s="32">
        <v>0</v>
      </c>
      <c r="G54" s="2"/>
      <c r="H54" s="2"/>
      <c r="I54" s="2"/>
      <c r="J54" s="2"/>
      <c r="K54" s="2"/>
      <c r="L54" s="2"/>
    </row>
    <row r="55" spans="1:12" ht="16.5">
      <c r="A55" s="21" t="s">
        <v>10</v>
      </c>
      <c r="B55" s="21" t="s">
        <v>10</v>
      </c>
      <c r="C55" s="22" t="s">
        <v>81</v>
      </c>
      <c r="D55" s="23" t="s">
        <v>82</v>
      </c>
      <c r="E55" s="29">
        <v>0</v>
      </c>
      <c r="F55" s="30">
        <v>0</v>
      </c>
      <c r="I55" s="2"/>
    </row>
    <row r="56" spans="1:12" ht="16.5">
      <c r="A56" s="21" t="s">
        <v>10</v>
      </c>
      <c r="B56" s="21" t="s">
        <v>10</v>
      </c>
      <c r="C56" s="22" t="s">
        <v>83</v>
      </c>
      <c r="D56" s="23" t="s">
        <v>84</v>
      </c>
      <c r="E56" s="29">
        <v>0</v>
      </c>
      <c r="F56" s="30">
        <v>0</v>
      </c>
      <c r="I56" s="2"/>
    </row>
    <row r="57" spans="1:12" ht="16.5">
      <c r="A57" s="21"/>
      <c r="B57" s="21"/>
      <c r="C57" s="22" t="s">
        <v>85</v>
      </c>
      <c r="D57" s="23" t="s">
        <v>86</v>
      </c>
      <c r="E57" s="29">
        <v>0</v>
      </c>
      <c r="F57" s="30">
        <v>0</v>
      </c>
      <c r="I57" s="2"/>
    </row>
    <row r="58" spans="1:12" ht="16.5">
      <c r="A58" s="21"/>
      <c r="B58" s="21"/>
      <c r="C58" s="22" t="s">
        <v>87</v>
      </c>
      <c r="D58" s="23" t="s">
        <v>88</v>
      </c>
      <c r="E58" s="29">
        <v>0</v>
      </c>
      <c r="F58" s="30">
        <v>0</v>
      </c>
      <c r="I58" s="2"/>
    </row>
    <row r="59" spans="1:12" ht="16.5">
      <c r="A59" s="21" t="s">
        <v>10</v>
      </c>
      <c r="B59" s="21" t="s">
        <v>10</v>
      </c>
      <c r="C59" s="22" t="s">
        <v>89</v>
      </c>
      <c r="D59" s="23" t="s">
        <v>90</v>
      </c>
      <c r="E59" s="29">
        <v>0</v>
      </c>
      <c r="F59" s="30">
        <v>0</v>
      </c>
      <c r="I59" s="2"/>
    </row>
    <row r="60" spans="1:12" s="20" customFormat="1" ht="16.5" customHeight="1">
      <c r="A60" s="17" t="s">
        <v>10</v>
      </c>
      <c r="B60" s="17" t="s">
        <v>24</v>
      </c>
      <c r="C60" s="18" t="s">
        <v>91</v>
      </c>
      <c r="D60" s="17" t="s">
        <v>92</v>
      </c>
      <c r="E60" s="19">
        <f>+E67</f>
        <v>178257.58976</v>
      </c>
      <c r="F60" s="19">
        <v>0</v>
      </c>
      <c r="G60" s="2"/>
      <c r="H60" s="2"/>
      <c r="I60" s="2"/>
      <c r="J60" s="2"/>
      <c r="K60" s="2"/>
      <c r="L60" s="2"/>
    </row>
    <row r="61" spans="1:12" ht="16.5">
      <c r="A61" s="21" t="s">
        <v>10</v>
      </c>
      <c r="B61" s="21" t="s">
        <v>10</v>
      </c>
      <c r="C61" s="22" t="s">
        <v>93</v>
      </c>
      <c r="D61" s="23" t="s">
        <v>94</v>
      </c>
      <c r="E61" s="29">
        <v>0</v>
      </c>
      <c r="F61" s="30">
        <v>0</v>
      </c>
      <c r="I61" s="2"/>
    </row>
    <row r="62" spans="1:12" ht="16.5">
      <c r="A62" s="21" t="s">
        <v>10</v>
      </c>
      <c r="B62" s="21" t="s">
        <v>10</v>
      </c>
      <c r="C62" s="22" t="s">
        <v>95</v>
      </c>
      <c r="D62" s="23" t="s">
        <v>96</v>
      </c>
      <c r="E62" s="29">
        <v>0</v>
      </c>
      <c r="F62" s="30">
        <v>0</v>
      </c>
      <c r="I62" s="2"/>
    </row>
    <row r="63" spans="1:12" ht="16.5">
      <c r="A63" s="21"/>
      <c r="B63" s="21"/>
      <c r="C63" s="22" t="s">
        <v>97</v>
      </c>
      <c r="D63" s="23" t="s">
        <v>98</v>
      </c>
      <c r="E63" s="29">
        <v>0</v>
      </c>
      <c r="F63" s="30">
        <v>0</v>
      </c>
      <c r="I63" s="2"/>
    </row>
    <row r="64" spans="1:12" ht="16.5">
      <c r="A64" s="21"/>
      <c r="B64" s="21"/>
      <c r="C64" s="22" t="s">
        <v>87</v>
      </c>
      <c r="D64" s="23" t="s">
        <v>99</v>
      </c>
      <c r="E64" s="29">
        <v>0</v>
      </c>
      <c r="F64" s="30">
        <v>0</v>
      </c>
      <c r="I64" s="2"/>
    </row>
    <row r="65" spans="1:12" ht="16.5">
      <c r="A65" s="21"/>
      <c r="B65" s="21"/>
      <c r="C65" s="22" t="s">
        <v>89</v>
      </c>
      <c r="D65" s="23" t="s">
        <v>100</v>
      </c>
      <c r="E65" s="29">
        <v>0</v>
      </c>
      <c r="F65" s="30">
        <v>0</v>
      </c>
      <c r="I65" s="2"/>
    </row>
    <row r="66" spans="1:12" ht="16.5">
      <c r="A66" s="21" t="s">
        <v>10</v>
      </c>
      <c r="B66" s="21" t="s">
        <v>10</v>
      </c>
      <c r="C66" s="22" t="s">
        <v>101</v>
      </c>
      <c r="D66" s="23" t="s">
        <v>102</v>
      </c>
      <c r="E66" s="29">
        <v>0</v>
      </c>
      <c r="F66" s="30">
        <v>0</v>
      </c>
      <c r="I66" s="2"/>
    </row>
    <row r="67" spans="1:12" ht="16.5">
      <c r="A67" s="21" t="s">
        <v>10</v>
      </c>
      <c r="B67" s="21" t="s">
        <v>10</v>
      </c>
      <c r="C67" s="22" t="s">
        <v>103</v>
      </c>
      <c r="D67" s="23" t="s">
        <v>104</v>
      </c>
      <c r="E67" s="29">
        <v>178257.58976</v>
      </c>
      <c r="F67" s="30">
        <v>0</v>
      </c>
      <c r="I67" s="2"/>
    </row>
    <row r="68" spans="1:12" s="20" customFormat="1" ht="16.5">
      <c r="A68" s="17" t="s">
        <v>10</v>
      </c>
      <c r="B68" s="17" t="s">
        <v>45</v>
      </c>
      <c r="C68" s="18" t="s">
        <v>105</v>
      </c>
      <c r="D68" s="17" t="s">
        <v>106</v>
      </c>
      <c r="E68" s="32">
        <v>0</v>
      </c>
      <c r="F68" s="19">
        <v>0</v>
      </c>
      <c r="G68" s="2"/>
      <c r="H68" s="2"/>
      <c r="I68" s="2"/>
      <c r="J68" s="2"/>
      <c r="K68" s="2"/>
      <c r="L68" s="2"/>
    </row>
    <row r="69" spans="1:12" s="20" customFormat="1" ht="16.5">
      <c r="A69" s="17" t="s">
        <v>10</v>
      </c>
      <c r="B69" s="17" t="s">
        <v>48</v>
      </c>
      <c r="C69" s="18" t="s">
        <v>107</v>
      </c>
      <c r="D69" s="17" t="s">
        <v>108</v>
      </c>
      <c r="E69" s="32">
        <f>+E60</f>
        <v>178257.58976</v>
      </c>
      <c r="F69" s="32">
        <v>0</v>
      </c>
      <c r="G69" s="2"/>
      <c r="H69" s="2"/>
      <c r="I69" s="2"/>
      <c r="J69" s="2"/>
      <c r="K69" s="2"/>
      <c r="L69" s="2"/>
    </row>
    <row r="70" spans="1:12" ht="16.5" customHeight="1">
      <c r="A70" s="12" t="s">
        <v>109</v>
      </c>
      <c r="B70" s="42" t="s">
        <v>110</v>
      </c>
      <c r="C70" s="43"/>
      <c r="D70" s="12" t="s">
        <v>111</v>
      </c>
      <c r="E70" s="33">
        <f>+E22+E41</f>
        <v>50797144.080233499</v>
      </c>
      <c r="F70" s="33">
        <f>+F22+F41</f>
        <v>46646884.683901034</v>
      </c>
      <c r="I70" s="2"/>
    </row>
    <row r="71" spans="1:12" ht="16.5" customHeight="1">
      <c r="A71" s="12" t="s">
        <v>112</v>
      </c>
      <c r="B71" s="42" t="s">
        <v>113</v>
      </c>
      <c r="C71" s="43"/>
      <c r="D71" s="12" t="s">
        <v>114</v>
      </c>
      <c r="E71" s="33">
        <f>+E28+E47+E69</f>
        <v>50614281.475587651</v>
      </c>
      <c r="F71" s="33">
        <f t="shared" ref="F71" si="0">+F28+F47</f>
        <v>52740007.939400077</v>
      </c>
      <c r="I71" s="2"/>
    </row>
    <row r="72" spans="1:12" ht="16.5" customHeight="1">
      <c r="A72" s="12" t="s">
        <v>115</v>
      </c>
      <c r="B72" s="42" t="s">
        <v>116</v>
      </c>
      <c r="C72" s="43"/>
      <c r="D72" s="12" t="s">
        <v>117</v>
      </c>
      <c r="E72" s="32">
        <f>+E70-E71</f>
        <v>182862.60464584827</v>
      </c>
      <c r="F72" s="32">
        <v>0</v>
      </c>
      <c r="I72" s="2"/>
    </row>
    <row r="73" spans="1:12" ht="16.5" customHeight="1">
      <c r="A73" s="12" t="s">
        <v>118</v>
      </c>
      <c r="B73" s="42" t="s">
        <v>119</v>
      </c>
      <c r="C73" s="43"/>
      <c r="D73" s="12" t="s">
        <v>120</v>
      </c>
      <c r="E73" s="32"/>
      <c r="F73" s="32">
        <f>+F71-F70</f>
        <v>6093123.2554990426</v>
      </c>
      <c r="I73" s="2"/>
    </row>
    <row r="74" spans="1:12" ht="16.5" customHeight="1">
      <c r="A74" s="34" t="s">
        <v>121</v>
      </c>
      <c r="B74" s="44" t="s">
        <v>122</v>
      </c>
      <c r="C74" s="45"/>
      <c r="D74" s="34" t="s">
        <v>123</v>
      </c>
      <c r="E74" s="35">
        <v>1016879.9706</v>
      </c>
      <c r="F74" s="36">
        <v>7070077</v>
      </c>
      <c r="I74" s="2"/>
    </row>
    <row r="75" spans="1:12" ht="16.5" customHeight="1">
      <c r="A75" s="34" t="s">
        <v>124</v>
      </c>
      <c r="B75" s="44" t="s">
        <v>125</v>
      </c>
      <c r="C75" s="45"/>
      <c r="D75" s="34" t="s">
        <v>126</v>
      </c>
      <c r="E75" s="29"/>
      <c r="F75" s="36">
        <v>39926.258819041621</v>
      </c>
      <c r="I75" s="2"/>
    </row>
    <row r="76" spans="1:12" ht="16.5" customHeight="1">
      <c r="A76" s="34" t="s">
        <v>127</v>
      </c>
      <c r="B76" s="44" t="s">
        <v>128</v>
      </c>
      <c r="C76" s="45"/>
      <c r="D76" s="34" t="s">
        <v>129</v>
      </c>
      <c r="E76" s="35">
        <v>9090.5757917126903</v>
      </c>
      <c r="F76" s="36">
        <v>0</v>
      </c>
      <c r="I76" s="2"/>
    </row>
    <row r="77" spans="1:12" ht="24.75" customHeight="1">
      <c r="A77" s="12" t="s">
        <v>130</v>
      </c>
      <c r="B77" s="42" t="s">
        <v>131</v>
      </c>
      <c r="C77" s="43"/>
      <c r="D77" s="12" t="s">
        <v>132</v>
      </c>
      <c r="E77" s="37">
        <f>+E72-E73+E74+E75-E76</f>
        <v>1190651.9994541358</v>
      </c>
      <c r="F77" s="37">
        <v>1016880.0033199991</v>
      </c>
      <c r="I77" s="2"/>
    </row>
    <row r="78" spans="1:12">
      <c r="E78" s="38"/>
    </row>
    <row r="79" spans="1:12" ht="12.75" customHeight="1">
      <c r="A79" s="57" t="s">
        <v>133</v>
      </c>
      <c r="B79" s="57"/>
      <c r="C79" s="57"/>
      <c r="E79" s="39"/>
    </row>
    <row r="80" spans="1:12" ht="16.5" customHeight="1">
      <c r="A80" s="57" t="s">
        <v>134</v>
      </c>
      <c r="B80" s="57"/>
      <c r="C80" s="57"/>
      <c r="E80" s="40"/>
    </row>
    <row r="81" spans="1:6" ht="16.5" customHeight="1">
      <c r="A81" s="41"/>
      <c r="D81" s="56" t="s">
        <v>135</v>
      </c>
      <c r="E81" s="56"/>
      <c r="F81" s="56"/>
    </row>
    <row r="83" spans="1:6">
      <c r="D83" s="55"/>
      <c r="E83" s="55"/>
      <c r="F83" s="55"/>
    </row>
    <row r="85" spans="1:6">
      <c r="D85" s="56" t="s">
        <v>136</v>
      </c>
      <c r="E85" s="56"/>
      <c r="F85" s="56"/>
    </row>
    <row r="87" spans="1:6">
      <c r="D87" s="55"/>
      <c r="E87" s="55"/>
      <c r="F87" s="55"/>
    </row>
  </sheetData>
  <mergeCells count="24">
    <mergeCell ref="D87:F87"/>
    <mergeCell ref="D81:F81"/>
    <mergeCell ref="D83:F83"/>
    <mergeCell ref="D85:F85"/>
    <mergeCell ref="A79:C79"/>
    <mergeCell ref="A80:C80"/>
    <mergeCell ref="B72:C72"/>
    <mergeCell ref="A14:F14"/>
    <mergeCell ref="A15:F15"/>
    <mergeCell ref="A16:F16"/>
    <mergeCell ref="E17:F17"/>
    <mergeCell ref="A18:C19"/>
    <mergeCell ref="D18:D19"/>
    <mergeCell ref="E18:F18"/>
    <mergeCell ref="B21:C21"/>
    <mergeCell ref="B40:C40"/>
    <mergeCell ref="B53:C53"/>
    <mergeCell ref="B70:C70"/>
    <mergeCell ref="B71:C71"/>
    <mergeCell ref="B73:C73"/>
    <mergeCell ref="B74:C74"/>
    <mergeCell ref="B75:C75"/>
    <mergeCell ref="B76:C76"/>
    <mergeCell ref="B77:C77"/>
  </mergeCells>
  <pageMargins left="0.31496062992125984" right="0.31496062992125984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828675</xdr:colOff>
                <xdr:row>11</xdr:row>
                <xdr:rowOff>171450</xdr:rowOff>
              </to>
            </anchor>
          </objectPr>
        </oleObject>
      </mc:Choice>
      <mc:Fallback>
        <oleObject progId="Word.Document.8" shapeId="1025" r:id="rId4"/>
      </mc:Fallback>
    </mc:AlternateContent>
    <mc:AlternateContent xmlns:mc="http://schemas.openxmlformats.org/markup-compatibility/2006">
      <mc:Choice Requires="x14">
        <oleObject progId="Word.Document.8" shapeId="1026" r:id="rId6">
          <objectPr defaultSiz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876300</xdr:colOff>
                <xdr:row>12</xdr:row>
                <xdr:rowOff>0</xdr:rowOff>
              </to>
            </anchor>
          </objectPr>
        </oleObject>
      </mc:Choice>
      <mc:Fallback>
        <oleObject progId="Word.Document.8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ITG I-XII 2016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Dragana Mladenović</cp:lastModifiedBy>
  <cp:lastPrinted>2017-03-17T12:25:58Z</cp:lastPrinted>
  <dcterms:created xsi:type="dcterms:W3CDTF">2017-02-24T08:33:38Z</dcterms:created>
  <dcterms:modified xsi:type="dcterms:W3CDTF">2017-03-17T15:21:48Z</dcterms:modified>
</cp:coreProperties>
</file>